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5345" windowHeight="7290"/>
  </bookViews>
  <sheets>
    <sheet name="Employee Time Sheet" sheetId="1" r:id="rId1"/>
  </sheets>
  <calcPr calcId="152511"/>
  <customWorkbookViews>
    <customWorkbookView name="Kyra H - Personal View" guid="{A505127C-777C-B24F-BBA9-853738F2320A}" mergeInterval="0" personalView="1" yWindow="54" windowWidth="859" windowHeight="530" activeSheetId="1"/>
    <customWorkbookView name="Paul M - Personal View" guid="{10D1E46C-CAB4-4676-AC4B-93C64CBBB975}" mergeInterval="0" personalView="1" xWindow="-2" yWindow="-2" windowWidth="1025" windowHeight="702" activeSheetId="1"/>
  </customWorkbookViews>
</workbook>
</file>

<file path=xl/calcChain.xml><?xml version="1.0" encoding="utf-8"?>
<calcChain xmlns="http://schemas.openxmlformats.org/spreadsheetml/2006/main">
  <c r="F15" i="1" l="1"/>
  <c r="H15" i="1" s="1"/>
  <c r="F14" i="1"/>
  <c r="H14" i="1" s="1"/>
  <c r="H13" i="1"/>
  <c r="F13" i="1"/>
  <c r="H12" i="1"/>
  <c r="F12" i="1"/>
  <c r="H11" i="1"/>
  <c r="F11" i="1"/>
  <c r="H10" i="1"/>
  <c r="F10" i="1"/>
  <c r="H9" i="1"/>
  <c r="F9" i="1"/>
  <c r="G13" i="1" l="1"/>
  <c r="G11" i="1"/>
  <c r="G15" i="1"/>
  <c r="B18" i="1"/>
  <c r="B21" i="1"/>
  <c r="F20" i="1" s="1"/>
  <c r="G10" i="1"/>
  <c r="G12" i="1"/>
  <c r="G14" i="1"/>
  <c r="G9" i="1" l="1"/>
  <c r="B20" i="1" s="1"/>
  <c r="F19" i="1" s="1"/>
  <c r="B19" i="1" l="1"/>
  <c r="F18" i="1" s="1"/>
  <c r="F21" i="1" s="1"/>
</calcChain>
</file>

<file path=xl/sharedStrings.xml><?xml version="1.0" encoding="utf-8"?>
<sst xmlns="http://schemas.openxmlformats.org/spreadsheetml/2006/main" count="25" uniqueCount="25">
  <si>
    <t>Employee Name:</t>
  </si>
  <si>
    <t>Kyra Harper</t>
  </si>
  <si>
    <t>Maximum Hours Before Overtime:</t>
  </si>
  <si>
    <t>Hourly Wage:</t>
  </si>
  <si>
    <t>Overtime Pay Rate:</t>
  </si>
  <si>
    <t>Holiday Pay Rate:</t>
  </si>
  <si>
    <t>Date</t>
  </si>
  <si>
    <t>Work Start Time</t>
  </si>
  <si>
    <t>Lunch Start Time</t>
  </si>
  <si>
    <t xml:space="preserve">Lunch     End Time      </t>
  </si>
  <si>
    <t>Work End Time</t>
  </si>
  <si>
    <t>Total Hours Worked</t>
  </si>
  <si>
    <t>Non-Weekend, Non-Holiday Hours</t>
  </si>
  <si>
    <t>Overtime Hours</t>
  </si>
  <si>
    <t>Holiday Hours</t>
  </si>
  <si>
    <t>TOTAL WEEKLY HOURS</t>
  </si>
  <si>
    <t>WEEKLY PAY</t>
  </si>
  <si>
    <t>Total Hours</t>
  </si>
  <si>
    <t>Regular Pay</t>
  </si>
  <si>
    <t>Weekly Regular Hours</t>
  </si>
  <si>
    <t>Overtime Pay</t>
  </si>
  <si>
    <t>Weekly Overtime Hours</t>
  </si>
  <si>
    <t>Holiday Pay</t>
  </si>
  <si>
    <t>Weekly Holiday Hours</t>
  </si>
  <si>
    <t>Total Pay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</si>
</sst>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[h]:mm"/>
    <numFmt numFmtId="165" formatCode="dddd\ mmm\ d\,\ yyyy"/>
  </numFmts>
  <fonts count="4" x14ac:knownFonts="1">
    <font>
      <sz val="10"/>
      <name val="Arial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right"/>
    </xf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  <xf numFmtId="0" fontId="3" fillId="0" borderId="0" xfId="0" applyFont="1" applyBorder="1" applyAlignment="1"/>
    <xf numFmtId="0" fontId="3" fillId="0" borderId="0" xfId="0" applyFont="1"/>
    <xf numFmtId="0" fontId="3" fillId="2" borderId="4" xfId="0" applyFont="1" applyFill="1" applyBorder="1"/>
    <xf numFmtId="0" fontId="2" fillId="2" borderId="4" xfId="0" applyFont="1" applyFill="1" applyBorder="1" applyAlignment="1">
      <alignment horizontal="right"/>
    </xf>
    <xf numFmtId="164" fontId="3" fillId="0" borderId="4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8" fontId="3" fillId="0" borderId="4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2" borderId="4" xfId="0" applyFont="1" applyFill="1" applyBorder="1" applyAlignment="1">
      <alignment horizontal="center" wrapText="1"/>
    </xf>
    <xf numFmtId="0" fontId="3" fillId="0" borderId="0" xfId="0" applyFont="1" applyAlignment="1">
      <alignment wrapText="1"/>
    </xf>
    <xf numFmtId="165" fontId="3" fillId="0" borderId="4" xfId="0" applyNumberFormat="1" applyFont="1" applyBorder="1"/>
    <xf numFmtId="18" fontId="3" fillId="0" borderId="4" xfId="0" applyNumberFormat="1" applyFont="1" applyBorder="1" applyAlignment="1">
      <alignment horizontal="center"/>
    </xf>
    <xf numFmtId="20" fontId="3" fillId="0" borderId="4" xfId="0" applyNumberFormat="1" applyFont="1" applyBorder="1" applyAlignment="1">
      <alignment horizontal="center"/>
    </xf>
    <xf numFmtId="14" fontId="3" fillId="0" borderId="0" xfId="0" applyNumberFormat="1" applyFont="1"/>
    <xf numFmtId="0" fontId="2" fillId="2" borderId="4" xfId="0" applyFont="1" applyFill="1" applyBorder="1" applyAlignment="1">
      <alignment horizontal="center"/>
    </xf>
    <xf numFmtId="164" fontId="3" fillId="0" borderId="4" xfId="0" applyNumberFormat="1" applyFont="1" applyBorder="1"/>
    <xf numFmtId="164" fontId="3" fillId="0" borderId="0" xfId="0" applyNumberFormat="1" applyFont="1" applyBorder="1"/>
    <xf numFmtId="0" fontId="2" fillId="2" borderId="4" xfId="0" applyFont="1" applyFill="1" applyBorder="1" applyAlignment="1">
      <alignment horizontal="center" wrapText="1"/>
    </xf>
    <xf numFmtId="44" fontId="3" fillId="0" borderId="4" xfId="1" applyFont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wrapText="1"/>
    </xf>
    <xf numFmtId="0" fontId="3" fillId="0" borderId="5" xfId="0" applyFont="1" applyBorder="1" applyAlignment="1"/>
    <xf numFmtId="44" fontId="3" fillId="0" borderId="5" xfId="1" applyFont="1" applyBorder="1"/>
    <xf numFmtId="0" fontId="2" fillId="2" borderId="6" xfId="0" applyFont="1" applyFill="1" applyBorder="1" applyAlignment="1">
      <alignment horizontal="center" wrapText="1"/>
    </xf>
    <xf numFmtId="0" fontId="3" fillId="0" borderId="6" xfId="0" applyFont="1" applyBorder="1" applyAlignment="1"/>
    <xf numFmtId="44" fontId="3" fillId="0" borderId="6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1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447674</xdr:colOff>
      <xdr:row>1</xdr:row>
      <xdr:rowOff>0</xdr:rowOff>
    </xdr:from>
    <xdr:to>
      <xdr:col>7</xdr:col>
      <xdr:colOff>497433</xdr:colOff>
      <xdr:row>6</xdr:row>
      <xdr:rowOff>82378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24649" y="238125"/>
          <a:ext cx="1307059" cy="1273003"/>
        </a:xfrm>
        <a:prstGeom prst="rect">
          <a:avLst/>
        </a:prstGeom>
      </xdr:spPr>
    </xdr:pic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23F9D2B-6616-49B1-8D63-72D45CBE73D9}" diskRevisions="1" revisionId="21" version="3">
  <header guid="{A8A80AC8-ABA7-44F5-BBB6-77F575344473}" dateTime="2012-10-26T02:08:54" maxSheetId="2" userName="Paul M" r:id="rId1">
    <sheetIdMap count="1">
      <sheetId val="1"/>
    </sheetIdMap>
  </header>
  <header guid="{59C4F248-E649-B84D-8772-0066A121F1A1}" dateTime="2012-10-26T05:24:52" maxSheetId="2" userName="Kyra H" r:id="rId2" minRId="1" maxRId="20">
    <sheetIdMap count="1">
      <sheetId val="1"/>
    </sheetIdMap>
  </header>
  <header guid="{D23F9D2B-6616-49B1-8D63-72D45CBE73D9}" dateTime="2012-10-26T02:36:10" maxSheetId="2" userName="Paul M" r:id="rId3" minRId="2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 numFmtId="23">
    <nc r="B9">
      <v>0.375</v>
    </nc>
  </rcc>
  <rcc rId="2" sId="1" numFmtId="23">
    <nc r="C9">
      <v>0.5</v>
    </nc>
  </rcc>
  <rcc rId="3" sId="1" numFmtId="23">
    <nc r="D9">
      <v>0.54166666666666663</v>
    </nc>
  </rcc>
  <rcc rId="4" sId="1" numFmtId="23">
    <nc r="E9">
      <v>0.70833333333333337</v>
    </nc>
  </rcc>
  <rcc rId="5" sId="1" numFmtId="23">
    <nc r="E10">
      <v>0.70833333333333337</v>
    </nc>
  </rcc>
  <rcc rId="6" sId="1" numFmtId="23">
    <nc r="B13">
      <v>0.375</v>
    </nc>
  </rcc>
  <rcc rId="7" sId="1" numFmtId="23">
    <nc r="B10">
      <v>0.33333333333333331</v>
    </nc>
  </rcc>
  <rcc rId="8" sId="1" numFmtId="23">
    <nc r="B11">
      <v>0.95833333333333337</v>
    </nc>
  </rcc>
  <rcc rId="9" sId="1" numFmtId="23">
    <nc r="B12">
      <v>0.9375</v>
    </nc>
  </rcc>
  <rcc rId="10" sId="1" numFmtId="23">
    <nc r="C10">
      <v>0.52083333333333337</v>
    </nc>
  </rcc>
  <rcc rId="11" sId="1" numFmtId="23">
    <nc r="C11">
      <v>0.125</v>
    </nc>
  </rcc>
  <rcc rId="12" sId="1" numFmtId="23">
    <nc r="C12">
      <v>8.3333333333333329E-2</v>
    </nc>
  </rcc>
  <rcc rId="13" sId="1" numFmtId="23">
    <nc r="C13">
      <v>0.54166666666666663</v>
    </nc>
  </rcc>
  <rcc rId="14" sId="1" numFmtId="23">
    <nc r="D10">
      <v>0.57291666666666663</v>
    </nc>
  </rcc>
  <rcc rId="15" sId="1" numFmtId="23">
    <nc r="D11">
      <v>0.16666666666666666</v>
    </nc>
  </rcc>
  <rcc rId="16" sId="1" numFmtId="23">
    <nc r="D12">
      <v>0.125</v>
    </nc>
  </rcc>
  <rcc rId="17" sId="1" numFmtId="23">
    <nc r="D13">
      <v>0.60416666666666663</v>
    </nc>
  </rcc>
  <rcc rId="18" sId="1" numFmtId="23">
    <nc r="E11">
      <v>0.375</v>
    </nc>
  </rcc>
  <rcc rId="19" sId="1" numFmtId="23">
    <nc r="E13">
      <v>0.72916666666666663</v>
    </nc>
  </rcc>
  <rcc rId="20" sId="1" numFmtId="23">
    <nc r="E12">
      <v>0.29166666666666669</v>
    </nc>
  </rcc>
  <rcv guid="{A505127C-777C-B24F-BBA9-853738F2320A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" sId="1" numFmtId="23">
    <oc r="B9">
      <v>0.375</v>
    </oc>
    <nc r="B9">
      <v>0.38541666666666669</v>
    </nc>
  </rc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1"/>
  <sheetViews>
    <sheetView tabSelected="1" workbookViewId="0">
      <selection activeCell="B10" sqref="B10"/>
    </sheetView>
  </sheetViews>
  <sheetFormatPr defaultRowHeight="18.75" x14ac:dyDescent="0.3"/>
  <cols>
    <col min="1" max="1" width="27.5703125" style="6" customWidth="1"/>
    <col min="2" max="2" width="15.28515625" style="6" customWidth="1"/>
    <col min="3" max="3" width="14.28515625" style="6" customWidth="1"/>
    <col min="4" max="4" width="11.28515625" style="6" customWidth="1"/>
    <col min="5" max="5" width="12.5703125" style="6" customWidth="1"/>
    <col min="6" max="6" width="13.140625" style="6" customWidth="1"/>
    <col min="7" max="7" width="18.85546875" style="6" customWidth="1"/>
    <col min="8" max="8" width="12.7109375" style="6" customWidth="1"/>
    <col min="9" max="9" width="11.85546875" style="6" customWidth="1"/>
    <col min="10" max="10" width="9.140625" style="6"/>
    <col min="11" max="11" width="9.5703125" style="6" bestFit="1" customWidth="1"/>
    <col min="12" max="16384" width="9.140625" style="6"/>
  </cols>
  <sheetData>
    <row r="2" spans="1:11" x14ac:dyDescent="0.3">
      <c r="A2" s="1" t="s">
        <v>0</v>
      </c>
      <c r="B2" s="2"/>
      <c r="C2" s="3"/>
      <c r="D2" s="4" t="s">
        <v>1</v>
      </c>
      <c r="E2" s="4"/>
      <c r="F2" s="4"/>
      <c r="G2" s="5"/>
    </row>
    <row r="3" spans="1:11" x14ac:dyDescent="0.3">
      <c r="A3" s="7"/>
      <c r="B3" s="7"/>
      <c r="C3" s="8" t="s">
        <v>2</v>
      </c>
      <c r="D3" s="9">
        <v>1.6666666666666667</v>
      </c>
      <c r="E3" s="9"/>
      <c r="F3" s="9"/>
      <c r="G3" s="10"/>
    </row>
    <row r="4" spans="1:11" x14ac:dyDescent="0.3">
      <c r="A4" s="1" t="s">
        <v>3</v>
      </c>
      <c r="B4" s="2"/>
      <c r="C4" s="3"/>
      <c r="D4" s="11">
        <v>15.5</v>
      </c>
      <c r="E4" s="12"/>
      <c r="F4" s="12"/>
      <c r="G4" s="13"/>
    </row>
    <row r="5" spans="1:11" x14ac:dyDescent="0.3">
      <c r="A5" s="1" t="s">
        <v>4</v>
      </c>
      <c r="B5" s="2"/>
      <c r="C5" s="3"/>
      <c r="D5" s="12">
        <v>1.5</v>
      </c>
      <c r="E5" s="12"/>
      <c r="F5" s="12"/>
      <c r="G5" s="13"/>
    </row>
    <row r="6" spans="1:11" x14ac:dyDescent="0.3">
      <c r="A6" s="1" t="s">
        <v>5</v>
      </c>
      <c r="B6" s="2"/>
      <c r="C6" s="3"/>
      <c r="D6" s="12">
        <v>2</v>
      </c>
      <c r="E6" s="12"/>
      <c r="F6" s="12"/>
      <c r="G6" s="13"/>
    </row>
    <row r="8" spans="1:11" s="15" customFormat="1" ht="66" customHeight="1" x14ac:dyDescent="0.3">
      <c r="A8" s="14" t="s">
        <v>6</v>
      </c>
      <c r="B8" s="14" t="s">
        <v>7</v>
      </c>
      <c r="C8" s="14" t="s">
        <v>8</v>
      </c>
      <c r="D8" s="14" t="s">
        <v>9</v>
      </c>
      <c r="E8" s="14" t="s">
        <v>10</v>
      </c>
      <c r="F8" s="14" t="s">
        <v>11</v>
      </c>
      <c r="G8" s="14" t="s">
        <v>12</v>
      </c>
      <c r="H8" s="14" t="s">
        <v>13</v>
      </c>
      <c r="I8" s="14" t="s">
        <v>14</v>
      </c>
      <c r="J8" s="6"/>
    </row>
    <row r="9" spans="1:11" x14ac:dyDescent="0.3">
      <c r="A9" s="16">
        <v>41519</v>
      </c>
      <c r="B9" s="17">
        <v>0.38541666666666669</v>
      </c>
      <c r="C9" s="17">
        <v>0.5</v>
      </c>
      <c r="D9" s="17">
        <v>0.54166666666666663</v>
      </c>
      <c r="E9" s="17">
        <v>0.70833333333333337</v>
      </c>
      <c r="F9" s="18">
        <f t="shared" ref="F9:F15" si="0">IF(E9 &lt; B9, 1 + E9 - B9, E9 - B9) - IF(D9 &lt; C9, 1 + D9 - C9, D9 - C9)</f>
        <v>0.28125000000000006</v>
      </c>
      <c r="G9" s="18">
        <f>F9 - H9 - I9</f>
        <v>0.28125000000000006</v>
      </c>
      <c r="H9" s="18">
        <f>IF(OR(WEEKDAY(A9) = 7, WEEKDAY(A9) = 1), F9, 0)</f>
        <v>0</v>
      </c>
      <c r="I9" s="18">
        <v>0</v>
      </c>
      <c r="K9" s="19"/>
    </row>
    <row r="10" spans="1:11" x14ac:dyDescent="0.3">
      <c r="A10" s="16">
        <v>41520</v>
      </c>
      <c r="B10" s="17">
        <v>0.33333333333333331</v>
      </c>
      <c r="C10" s="17">
        <v>0.52083333333333337</v>
      </c>
      <c r="D10" s="17">
        <v>0.57291666666666663</v>
      </c>
      <c r="E10" s="17">
        <v>0.70833333333333337</v>
      </c>
      <c r="F10" s="18">
        <f t="shared" si="0"/>
        <v>0.3229166666666668</v>
      </c>
      <c r="G10" s="18">
        <f t="shared" ref="G10:G15" si="1">F10 - H10 - I10</f>
        <v>0.3229166666666668</v>
      </c>
      <c r="H10" s="18">
        <f t="shared" ref="H10:H15" si="2">IF(OR(WEEKDAY(A10) = 7, WEEKDAY(A10) = 1), F10, 0)</f>
        <v>0</v>
      </c>
      <c r="I10" s="18">
        <v>0</v>
      </c>
      <c r="K10" s="19"/>
    </row>
    <row r="11" spans="1:11" x14ac:dyDescent="0.3">
      <c r="A11" s="16">
        <v>41521</v>
      </c>
      <c r="B11" s="17">
        <v>0.95833333333333337</v>
      </c>
      <c r="C11" s="17">
        <v>0.125</v>
      </c>
      <c r="D11" s="17">
        <v>0.16666666666666666</v>
      </c>
      <c r="E11" s="17">
        <v>0.375</v>
      </c>
      <c r="F11" s="18">
        <f t="shared" si="0"/>
        <v>0.375</v>
      </c>
      <c r="G11" s="18">
        <f t="shared" si="1"/>
        <v>0.375</v>
      </c>
      <c r="H11" s="18">
        <f t="shared" si="2"/>
        <v>0</v>
      </c>
      <c r="I11" s="18">
        <v>0</v>
      </c>
      <c r="K11" s="19"/>
    </row>
    <row r="12" spans="1:11" x14ac:dyDescent="0.3">
      <c r="A12" s="16">
        <v>41522</v>
      </c>
      <c r="B12" s="17">
        <v>0.9375</v>
      </c>
      <c r="C12" s="17">
        <v>8.3333333333333329E-2</v>
      </c>
      <c r="D12" s="17">
        <v>0.125</v>
      </c>
      <c r="E12" s="17">
        <v>0.29166666666666669</v>
      </c>
      <c r="F12" s="18">
        <f t="shared" si="0"/>
        <v>0.31250000000000006</v>
      </c>
      <c r="G12" s="18">
        <f t="shared" si="1"/>
        <v>0.31250000000000006</v>
      </c>
      <c r="H12" s="18">
        <f t="shared" si="2"/>
        <v>0</v>
      </c>
      <c r="I12" s="18">
        <v>0</v>
      </c>
      <c r="K12" s="19"/>
    </row>
    <row r="13" spans="1:11" x14ac:dyDescent="0.3">
      <c r="A13" s="16">
        <v>41523</v>
      </c>
      <c r="B13" s="17">
        <v>0.375</v>
      </c>
      <c r="C13" s="17">
        <v>0.54166666666666663</v>
      </c>
      <c r="D13" s="17">
        <v>0.60416666666666663</v>
      </c>
      <c r="E13" s="17">
        <v>0.72916666666666663</v>
      </c>
      <c r="F13" s="18">
        <f t="shared" si="0"/>
        <v>0.29166666666666663</v>
      </c>
      <c r="G13" s="18">
        <f t="shared" si="1"/>
        <v>0.29166666666666663</v>
      </c>
      <c r="H13" s="18">
        <f t="shared" si="2"/>
        <v>0</v>
      </c>
      <c r="I13" s="18">
        <v>0</v>
      </c>
      <c r="K13" s="19"/>
    </row>
    <row r="14" spans="1:11" x14ac:dyDescent="0.3">
      <c r="A14" s="16">
        <v>41524</v>
      </c>
      <c r="B14" s="17"/>
      <c r="C14" s="17"/>
      <c r="D14" s="17"/>
      <c r="E14" s="17"/>
      <c r="F14" s="18">
        <f t="shared" si="0"/>
        <v>0</v>
      </c>
      <c r="G14" s="18">
        <f t="shared" si="1"/>
        <v>0</v>
      </c>
      <c r="H14" s="18">
        <f t="shared" si="2"/>
        <v>0</v>
      </c>
      <c r="I14" s="18">
        <v>0</v>
      </c>
      <c r="K14" s="19"/>
    </row>
    <row r="15" spans="1:11" x14ac:dyDescent="0.3">
      <c r="A15" s="16">
        <v>41525</v>
      </c>
      <c r="B15" s="17"/>
      <c r="C15" s="17"/>
      <c r="D15" s="17"/>
      <c r="E15" s="17"/>
      <c r="F15" s="18">
        <f t="shared" si="0"/>
        <v>0</v>
      </c>
      <c r="G15" s="18">
        <f t="shared" si="1"/>
        <v>0</v>
      </c>
      <c r="H15" s="18">
        <f t="shared" si="2"/>
        <v>0</v>
      </c>
      <c r="I15" s="18">
        <v>0</v>
      </c>
      <c r="K15" s="19"/>
    </row>
    <row r="17" spans="1:6" x14ac:dyDescent="0.3">
      <c r="A17" s="20" t="s">
        <v>15</v>
      </c>
      <c r="B17" s="20"/>
      <c r="D17" s="20" t="s">
        <v>16</v>
      </c>
      <c r="E17" s="20"/>
      <c r="F17" s="20"/>
    </row>
    <row r="18" spans="1:6" x14ac:dyDescent="0.3">
      <c r="A18" s="14" t="s">
        <v>17</v>
      </c>
      <c r="B18" s="21">
        <f>SUM(F9:F15)</f>
        <v>1.5833333333333335</v>
      </c>
      <c r="C18" s="22"/>
      <c r="D18" s="23" t="s">
        <v>18</v>
      </c>
      <c r="E18" s="4"/>
      <c r="F18" s="24">
        <f>B19 * $D$4 * 24</f>
        <v>589</v>
      </c>
    </row>
    <row r="19" spans="1:6" ht="37.5" x14ac:dyDescent="0.3">
      <c r="A19" s="14" t="s">
        <v>19</v>
      </c>
      <c r="B19" s="21">
        <f>IF(SUM(G9:G15) &gt; D3, D3, SUM(G9:G15))</f>
        <v>1.5833333333333335</v>
      </c>
      <c r="C19" s="22"/>
      <c r="D19" s="23" t="s">
        <v>20</v>
      </c>
      <c r="E19" s="4"/>
      <c r="F19" s="24">
        <f>B20 * $D$4 * D5 * 24</f>
        <v>0</v>
      </c>
    </row>
    <row r="20" spans="1:6" ht="19.5" thickBot="1" x14ac:dyDescent="0.35">
      <c r="A20" s="25" t="s">
        <v>21</v>
      </c>
      <c r="B20" s="21">
        <f>IF(SUM(G9:G15) &gt; D3, SUM(G9:G15) - D3, "0:00")+ SUM(H9:H15)</f>
        <v>0</v>
      </c>
      <c r="C20" s="22"/>
      <c r="D20" s="26" t="s">
        <v>22</v>
      </c>
      <c r="E20" s="27"/>
      <c r="F20" s="28">
        <f>B21 * $D$4 * D6 * 24</f>
        <v>0</v>
      </c>
    </row>
    <row r="21" spans="1:6" ht="38.25" thickTop="1" x14ac:dyDescent="0.3">
      <c r="A21" s="14" t="s">
        <v>23</v>
      </c>
      <c r="B21" s="21">
        <f>SUM(I9:I15)</f>
        <v>0</v>
      </c>
      <c r="C21" s="22"/>
      <c r="D21" s="29" t="s">
        <v>24</v>
      </c>
      <c r="E21" s="30"/>
      <c r="F21" s="31">
        <f>F18 + F19 + F20</f>
        <v>589</v>
      </c>
    </row>
  </sheetData>
  <customSheetViews>
    <customSheetView guid="{A505127C-777C-B24F-BBA9-853738F2320A}">
      <selection activeCell="B9" sqref="B9"/>
      <pageMargins left="0.7" right="0.7" top="0.75" bottom="0.75" header="0.3" footer="0.3"/>
      <pageSetup orientation="portrait" horizontalDpi="4294967292" verticalDpi="4294967292"/>
      <headerFooter alignWithMargins="0"/>
    </customSheetView>
    <customSheetView guid="{10D1E46C-CAB4-4676-AC4B-93C64CBBB975}">
      <selection activeCell="B9" sqref="B9"/>
      <pageMargins left="0.75" right="0.75" top="1" bottom="1" header="0.5" footer="0.5"/>
      <pageSetup orientation="portrait" horizontalDpi="0" verticalDpi="0" r:id="rId1"/>
      <headerFooter alignWithMargins="0"/>
    </customSheetView>
  </customSheetViews>
  <mergeCells count="15">
    <mergeCell ref="A5:C5"/>
    <mergeCell ref="D5:F5"/>
    <mergeCell ref="A2:C2"/>
    <mergeCell ref="D2:F2"/>
    <mergeCell ref="D3:F3"/>
    <mergeCell ref="A4:C4"/>
    <mergeCell ref="D4:F4"/>
    <mergeCell ref="D20:E20"/>
    <mergeCell ref="D21:E21"/>
    <mergeCell ref="A6:C6"/>
    <mergeCell ref="D6:F6"/>
    <mergeCell ref="A17:B17"/>
    <mergeCell ref="D17:F17"/>
    <mergeCell ref="D18:E18"/>
    <mergeCell ref="D19:E19"/>
  </mergeCells>
  <pageMargins left="0.75" right="0.75" top="1" bottom="1" header="0.5" footer="0.5"/>
  <pageSetup orientation="portrait" horizontalDpi="0" verticalDpi="0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Time 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 M</cp:lastModifiedBy>
  <dcterms:created xsi:type="dcterms:W3CDTF">2010-03-10T22:10:14Z</dcterms:created>
  <dcterms:modified xsi:type="dcterms:W3CDTF">2012-10-26T09:43:43Z</dcterms:modified>
</cp:coreProperties>
</file>